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L3\Procurement\Sports Betting\"/>
    </mc:Choice>
  </mc:AlternateContent>
  <bookViews>
    <workbookView xWindow="0" yWindow="0" windowWidth="28800" windowHeight="12300"/>
  </bookViews>
  <sheets>
    <sheet name="Pricing"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1" i="3" l="1"/>
  <c r="K61" i="3"/>
  <c r="H61" i="3"/>
  <c r="E61" i="3"/>
  <c r="N39" i="3"/>
  <c r="K39" i="3"/>
  <c r="H39" i="3"/>
  <c r="E39" i="3"/>
  <c r="O49" i="3" l="1"/>
  <c r="O47" i="3"/>
  <c r="O25" i="3"/>
  <c r="O23" i="3"/>
  <c r="O31" i="3" s="1"/>
  <c r="L49" i="3"/>
  <c r="L47" i="3"/>
  <c r="L25" i="3"/>
  <c r="L23" i="3"/>
  <c r="L31" i="3" s="1"/>
  <c r="I49" i="3"/>
  <c r="I47" i="3"/>
  <c r="I25" i="3"/>
  <c r="I23" i="3"/>
  <c r="F49" i="3"/>
  <c r="F47" i="3"/>
  <c r="F25" i="3"/>
  <c r="F23" i="3"/>
  <c r="F27" i="3" s="1"/>
  <c r="F29" i="3" s="1"/>
  <c r="F31" i="3" l="1"/>
  <c r="F33" i="3"/>
  <c r="F35" i="3"/>
  <c r="F39" i="3"/>
  <c r="F37" i="3"/>
  <c r="O27" i="3"/>
  <c r="O29" i="3" s="1"/>
  <c r="O35" i="3" s="1"/>
  <c r="O37" i="3" s="1"/>
  <c r="O55" i="3"/>
  <c r="O51" i="3"/>
  <c r="O53" i="3" s="1"/>
  <c r="O57" i="3" s="1"/>
  <c r="L51" i="3"/>
  <c r="L53" i="3" s="1"/>
  <c r="L55" i="3"/>
  <c r="I51" i="3"/>
  <c r="I53" i="3" s="1"/>
  <c r="I55" i="3"/>
  <c r="L27" i="3"/>
  <c r="L29" i="3" s="1"/>
  <c r="L35" i="3" s="1"/>
  <c r="L37" i="3" s="1"/>
  <c r="I27" i="3"/>
  <c r="I29" i="3" s="1"/>
  <c r="I31" i="3"/>
  <c r="F51" i="3"/>
  <c r="F53" i="3" s="1"/>
  <c r="F55" i="3"/>
  <c r="I57" i="3" l="1"/>
  <c r="F57" i="3"/>
  <c r="L57" i="3"/>
  <c r="L39" i="3"/>
  <c r="L67" i="3" s="1"/>
  <c r="I61" i="3"/>
  <c r="O39" i="3"/>
  <c r="I59" i="3"/>
  <c r="O61" i="3"/>
  <c r="O59" i="3"/>
  <c r="O65" i="3" s="1"/>
  <c r="L59" i="3"/>
  <c r="L65" i="3" s="1"/>
  <c r="L61" i="3"/>
  <c r="I35" i="3"/>
  <c r="O67" i="3" l="1"/>
  <c r="I39" i="3"/>
  <c r="I67" i="3" s="1"/>
  <c r="I37" i="3"/>
  <c r="I65" i="3" s="1"/>
  <c r="F61" i="3"/>
  <c r="F67" i="3" s="1"/>
  <c r="F59" i="3"/>
  <c r="F65" i="3" s="1"/>
</calcChain>
</file>

<file path=xl/sharedStrings.xml><?xml version="1.0" encoding="utf-8"?>
<sst xmlns="http://schemas.openxmlformats.org/spreadsheetml/2006/main" count="61" uniqueCount="45">
  <si>
    <t>A</t>
  </si>
  <si>
    <t>B</t>
  </si>
  <si>
    <t>C</t>
  </si>
  <si>
    <t>D</t>
  </si>
  <si>
    <t>Primary Economic Features</t>
  </si>
  <si>
    <t>Alternate revenue share for unique customer acquisition opportunities.</t>
  </si>
  <si>
    <t>Sliding scale revenue share at certain market share or GGR achievement levels.</t>
  </si>
  <si>
    <t>(in U.S Dollars, and percents to 2 decimals - xx.yy%)</t>
  </si>
  <si>
    <t>I certify that I have the authority to bind our company to this Proposal Pricing, and that it represents our true and accurate offer.</t>
  </si>
  <si>
    <t>signature and date</t>
  </si>
  <si>
    <t>name and title</t>
  </si>
  <si>
    <t>Must be signed by person with authority to bind company to pricing.</t>
  </si>
  <si>
    <t>Handle</t>
  </si>
  <si>
    <t>Hold</t>
  </si>
  <si>
    <t>Excise Tax</t>
  </si>
  <si>
    <t>Promotional Deduction</t>
  </si>
  <si>
    <t>Marketing Deduction</t>
  </si>
  <si>
    <t>Net Revenue Share Basis</t>
  </si>
  <si>
    <t>Operator Share</t>
  </si>
  <si>
    <t>CLC Share</t>
  </si>
  <si>
    <t>Additional Promotional Deduction for Year 1 for Rev Share Basis</t>
  </si>
  <si>
    <t>ONLINE CHANNEL</t>
  </si>
  <si>
    <t>RETAIL CHANNEL</t>
  </si>
  <si>
    <t>and higher</t>
  </si>
  <si>
    <t>Minimum Rev Share Guarantee to CLC</t>
  </si>
  <si>
    <t>May increase based on limited retail role by operator (option 3)</t>
  </si>
  <si>
    <t>SWTax and excise tax paid by CLC from CLC rev share/minimum</t>
  </si>
  <si>
    <t xml:space="preserve">Per CT Statute on Sports Wagering Tax calculation.  </t>
  </si>
  <si>
    <t>Additonal Promotional Deduction allowed by CLC during first twelve months of operations - online channel only.</t>
  </si>
  <si>
    <t>TOTAL ALL CHANNELS</t>
  </si>
  <si>
    <t>RETAIL INVESTMENT</t>
  </si>
  <si>
    <t>Retail investment amount</t>
  </si>
  <si>
    <t>Recent relevant handle and hold amounts by channel are shown in first column.  Subsequent columns present incremental increases in handle.</t>
  </si>
  <si>
    <t>CT Statutes allow for a deduction for promotional bonusing, with a deduction increment of 15% beginning in Sept, 2023 (currently at 20%).</t>
  </si>
  <si>
    <t>CLC is allowing deductions for marketing spend (ongoing) and additional promotional bonusing (first 12 months only) prior to the basis for revenue share.</t>
  </si>
  <si>
    <t xml:space="preserve">CLC is responsible for making the payment for Federal Excise Tax for Online and Retail Channels.  </t>
  </si>
  <si>
    <t>Minimum Revenue Guarantee is the required payment to CLC based on a full 12 months.  The minimum will increase to $10M for Year 2 and beyond regardless of handle and hold.</t>
  </si>
  <si>
    <t>Net Sports Wagering Tax Basis</t>
  </si>
  <si>
    <t>Notes</t>
  </si>
  <si>
    <t>Enter your proposed revenue share for each channel and for each handle/hold increment.  CLC share will adjust.  See minimum revenue share to CLC toward bottom.</t>
  </si>
  <si>
    <t>List any capital investment in retail locations that you intend to make, and any limitations on the use of those funds.  This does not include kiosks, OTC terminals and odds boards as these are requirements for operator to provide.</t>
  </si>
  <si>
    <t>Respondents may include additional pricing or economic options to best portray their pricing model.  Those options could include:</t>
  </si>
  <si>
    <t>DAILY FANTASY SPORTS</t>
  </si>
  <si>
    <t>Propose your pricing / revenue sharing if known.  Must be known if anticipated launch in 2023.</t>
  </si>
  <si>
    <t>RFP# CLC202306  Appendix C  Pricing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</si>
</sst>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s>
  <fills count="2">
    <fill>
      <patternFill patternType="none"/>
    </fill>
    <fill>
      <patternFill patternType="gray125"/>
    </fill>
  </fills>
  <borders count="3">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
    <xf numFmtId="0" fontId="0" fillId="0" borderId="0" xfId="0"/>
    <xf numFmtId="0" fontId="2" fillId="0" borderId="0" xfId="0" applyFont="1"/>
    <xf numFmtId="0" fontId="0" fillId="0" borderId="0" xfId="0" applyAlignment="1">
      <alignment horizontal="center"/>
    </xf>
    <xf numFmtId="164" fontId="0" fillId="0" borderId="0" xfId="1" applyNumberFormat="1" applyFont="1"/>
    <xf numFmtId="10" fontId="0" fillId="0" borderId="0" xfId="2" applyNumberFormat="1" applyFont="1"/>
    <xf numFmtId="0" fontId="0" fillId="0" borderId="0" xfId="0" applyBorder="1"/>
    <xf numFmtId="10" fontId="0" fillId="0" borderId="0" xfId="2" applyNumberFormat="1" applyFont="1" applyBorder="1"/>
    <xf numFmtId="0" fontId="0" fillId="0" borderId="0" xfId="0" applyAlignment="1">
      <alignment horizontal="left"/>
    </xf>
    <xf numFmtId="0" fontId="0" fillId="0" borderId="2" xfId="0" applyBorder="1"/>
    <xf numFmtId="10" fontId="0" fillId="0" borderId="1" xfId="2" applyNumberFormat="1" applyFont="1" applyBorder="1"/>
    <xf numFmtId="164" fontId="0" fillId="0" borderId="0" xfId="0" applyNumberFormat="1"/>
    <xf numFmtId="0" fontId="3" fillId="0" borderId="0" xfId="0" applyFont="1"/>
    <xf numFmtId="0" fontId="4" fillId="0" borderId="0" xfId="0" applyFont="1"/>
    <xf numFmtId="0" fontId="0" fillId="0" borderId="0" xfId="0" applyFill="1" applyAlignment="1">
      <alignment horizontal="center"/>
    </xf>
    <xf numFmtId="0" fontId="0" fillId="0" borderId="0" xfId="0" applyFill="1"/>
    <xf numFmtId="0" fontId="0" fillId="0" borderId="1" xfId="0" applyFill="1" applyBorder="1"/>
    <xf numFmtId="0" fontId="0" fillId="0" borderId="0" xfId="0" applyAlignment="1">
      <alignment horizontal="right"/>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3"/>
  <sheetViews>
    <sheetView tabSelected="1" workbookViewId="0">
      <selection activeCell="C1" sqref="C1"/>
    </sheetView>
  </sheetViews>
  <sheetFormatPr defaultRowHeight="14.4" x14ac:dyDescent="0.3"/>
  <cols>
    <col min="3" max="3" width="54.6640625" customWidth="1"/>
    <col min="4" max="4" width="5.44140625" style="2" customWidth="1"/>
    <col min="6" max="6" width="15.5546875" customWidth="1"/>
    <col min="9" max="9" width="15.5546875" customWidth="1"/>
    <col min="12" max="12" width="15.5546875" customWidth="1"/>
    <col min="15" max="15" width="15.5546875" customWidth="1"/>
  </cols>
  <sheetData>
    <row r="1" spans="1:6" ht="18" x14ac:dyDescent="0.35">
      <c r="A1" s="12" t="s">
        <v>44</v>
      </c>
    </row>
    <row r="3" spans="1:6" x14ac:dyDescent="0.3">
      <c r="A3" s="1" t="s">
        <v>4</v>
      </c>
      <c r="D3" s="1" t="s">
        <v>7</v>
      </c>
    </row>
    <row r="4" spans="1:6" x14ac:dyDescent="0.3">
      <c r="A4" s="2">
        <v>1</v>
      </c>
      <c r="B4" t="s">
        <v>32</v>
      </c>
    </row>
    <row r="5" spans="1:6" x14ac:dyDescent="0.3">
      <c r="A5" s="2">
        <v>2</v>
      </c>
      <c r="B5" t="s">
        <v>33</v>
      </c>
    </row>
    <row r="6" spans="1:6" x14ac:dyDescent="0.3">
      <c r="A6" s="2">
        <v>3</v>
      </c>
      <c r="B6" t="s">
        <v>34</v>
      </c>
    </row>
    <row r="7" spans="1:6" x14ac:dyDescent="0.3">
      <c r="A7" s="2">
        <v>4</v>
      </c>
      <c r="B7" t="s">
        <v>39</v>
      </c>
    </row>
    <row r="8" spans="1:6" x14ac:dyDescent="0.3">
      <c r="A8" s="2">
        <v>5</v>
      </c>
      <c r="B8" t="s">
        <v>11</v>
      </c>
      <c r="D8" s="13"/>
      <c r="E8" s="14"/>
      <c r="F8" s="14"/>
    </row>
    <row r="9" spans="1:6" x14ac:dyDescent="0.3">
      <c r="A9" s="2">
        <v>6</v>
      </c>
      <c r="B9" s="7" t="s">
        <v>41</v>
      </c>
      <c r="D9" s="13"/>
      <c r="E9" s="14"/>
      <c r="F9" s="14"/>
    </row>
    <row r="10" spans="1:6" x14ac:dyDescent="0.3">
      <c r="A10" s="2"/>
      <c r="B10" s="2"/>
      <c r="C10" t="s">
        <v>5</v>
      </c>
      <c r="D10" s="13"/>
      <c r="E10" s="14"/>
      <c r="F10" s="14"/>
    </row>
    <row r="11" spans="1:6" x14ac:dyDescent="0.3">
      <c r="A11" s="2"/>
      <c r="C11" t="s">
        <v>6</v>
      </c>
      <c r="D11" s="13"/>
      <c r="E11" s="14"/>
      <c r="F11" s="14"/>
    </row>
    <row r="12" spans="1:6" x14ac:dyDescent="0.3">
      <c r="A12" s="2"/>
      <c r="D12" s="13"/>
      <c r="E12" s="14"/>
      <c r="F12" s="14"/>
    </row>
    <row r="13" spans="1:6" x14ac:dyDescent="0.3">
      <c r="A13" s="2"/>
      <c r="D13" s="13"/>
      <c r="E13" s="14"/>
      <c r="F13" s="14"/>
    </row>
    <row r="14" spans="1:6" ht="15.6" x14ac:dyDescent="0.3">
      <c r="A14" s="11" t="s">
        <v>30</v>
      </c>
      <c r="D14" s="13"/>
      <c r="E14" s="14"/>
      <c r="F14" s="14"/>
    </row>
    <row r="15" spans="1:6" x14ac:dyDescent="0.3">
      <c r="B15" t="s">
        <v>40</v>
      </c>
      <c r="D15" s="13"/>
      <c r="E15" s="14"/>
      <c r="F15" s="14"/>
    </row>
    <row r="16" spans="1:6" ht="15" thickBot="1" x14ac:dyDescent="0.35">
      <c r="D16" s="13"/>
      <c r="E16" s="14"/>
      <c r="F16" s="14"/>
    </row>
    <row r="17" spans="1:15" ht="15" thickBot="1" x14ac:dyDescent="0.35">
      <c r="C17" s="16" t="s">
        <v>31</v>
      </c>
      <c r="D17" s="13"/>
      <c r="E17" s="14"/>
      <c r="F17" s="15"/>
    </row>
    <row r="18" spans="1:15" x14ac:dyDescent="0.3">
      <c r="D18" s="13"/>
      <c r="E18" s="14"/>
      <c r="F18" s="14"/>
    </row>
    <row r="19" spans="1:15" ht="15.6" x14ac:dyDescent="0.3">
      <c r="A19" s="11" t="s">
        <v>21</v>
      </c>
      <c r="D19" s="13"/>
      <c r="E19" s="14"/>
      <c r="F19" s="14"/>
    </row>
    <row r="21" spans="1:15" x14ac:dyDescent="0.3">
      <c r="B21" t="s">
        <v>12</v>
      </c>
      <c r="F21" s="3">
        <v>150000000</v>
      </c>
      <c r="I21" s="3">
        <v>175000000</v>
      </c>
      <c r="L21" s="3">
        <v>200000000</v>
      </c>
      <c r="O21" s="3">
        <v>225000000</v>
      </c>
    </row>
    <row r="22" spans="1:15" x14ac:dyDescent="0.3">
      <c r="F22" s="3"/>
      <c r="I22" s="3"/>
      <c r="L22" s="3"/>
      <c r="O22" s="3" t="s">
        <v>23</v>
      </c>
    </row>
    <row r="23" spans="1:15" x14ac:dyDescent="0.3">
      <c r="B23" t="s">
        <v>13</v>
      </c>
      <c r="E23" s="4">
        <v>0.06</v>
      </c>
      <c r="F23" s="3">
        <f>+F21*E23</f>
        <v>9000000</v>
      </c>
      <c r="H23" s="4">
        <v>0.06</v>
      </c>
      <c r="I23" s="3">
        <f>+I21*H23</f>
        <v>10500000</v>
      </c>
      <c r="K23" s="4">
        <v>0.06</v>
      </c>
      <c r="L23" s="3">
        <f>+L21*K23</f>
        <v>12000000</v>
      </c>
      <c r="N23" s="4">
        <v>0.06</v>
      </c>
      <c r="O23" s="3">
        <f>+O21*N23</f>
        <v>13500000</v>
      </c>
    </row>
    <row r="24" spans="1:15" x14ac:dyDescent="0.3">
      <c r="E24" s="4"/>
      <c r="F24" s="3"/>
      <c r="H24" s="4"/>
      <c r="I24" s="3"/>
      <c r="K24" s="4"/>
      <c r="L24" s="3"/>
      <c r="N24" s="4"/>
      <c r="O24" s="3"/>
    </row>
    <row r="25" spans="1:15" x14ac:dyDescent="0.3">
      <c r="B25" t="s">
        <v>14</v>
      </c>
      <c r="D25" s="2" t="s">
        <v>2</v>
      </c>
      <c r="E25" s="4">
        <v>2.5000000000000001E-3</v>
      </c>
      <c r="F25" s="3">
        <f>+F21*E25</f>
        <v>375000</v>
      </c>
      <c r="H25" s="4">
        <v>2.5000000000000001E-3</v>
      </c>
      <c r="I25" s="3">
        <f>+I21*H25</f>
        <v>437500</v>
      </c>
      <c r="K25" s="4">
        <v>2.5000000000000001E-3</v>
      </c>
      <c r="L25" s="3">
        <f>+L21*K25</f>
        <v>500000</v>
      </c>
      <c r="N25" s="4">
        <v>2.5000000000000001E-3</v>
      </c>
      <c r="O25" s="3">
        <f>+O21*N25</f>
        <v>562500</v>
      </c>
    </row>
    <row r="26" spans="1:15" x14ac:dyDescent="0.3">
      <c r="E26" s="4"/>
      <c r="F26" s="3"/>
      <c r="H26" s="4"/>
      <c r="I26" s="3"/>
      <c r="K26" s="4"/>
      <c r="L26" s="3"/>
      <c r="N26" s="4"/>
      <c r="O26" s="3"/>
    </row>
    <row r="27" spans="1:15" x14ac:dyDescent="0.3">
      <c r="B27" t="s">
        <v>15</v>
      </c>
      <c r="D27" s="2" t="s">
        <v>0</v>
      </c>
      <c r="E27" s="4">
        <v>0.15</v>
      </c>
      <c r="F27" s="3">
        <f>+F23*E27</f>
        <v>1350000</v>
      </c>
      <c r="H27" s="4">
        <v>0.15</v>
      </c>
      <c r="I27" s="3">
        <f>+I23*H27</f>
        <v>1575000</v>
      </c>
      <c r="K27" s="4">
        <v>0.15</v>
      </c>
      <c r="L27" s="3">
        <f>+L23*K27</f>
        <v>1800000</v>
      </c>
      <c r="N27" s="4">
        <v>0.15</v>
      </c>
      <c r="O27" s="3">
        <f>+O23*N27</f>
        <v>2025000</v>
      </c>
    </row>
    <row r="28" spans="1:15" x14ac:dyDescent="0.3">
      <c r="E28" s="4"/>
      <c r="F28" s="3"/>
      <c r="H28" s="4"/>
      <c r="I28" s="3"/>
      <c r="K28" s="4"/>
      <c r="L28" s="3"/>
      <c r="N28" s="4"/>
      <c r="O28" s="3"/>
    </row>
    <row r="29" spans="1:15" x14ac:dyDescent="0.3">
      <c r="B29" t="s">
        <v>37</v>
      </c>
      <c r="E29" s="4"/>
      <c r="F29" s="3">
        <f>+F23-F25-F27</f>
        <v>7275000</v>
      </c>
      <c r="H29" s="4"/>
      <c r="I29" s="3">
        <f>+I23-I25-I27</f>
        <v>8487500</v>
      </c>
      <c r="K29" s="4"/>
      <c r="L29" s="3">
        <f>+L23-L25-L27</f>
        <v>9700000</v>
      </c>
      <c r="N29" s="4"/>
      <c r="O29" s="3">
        <f>+O23-O25-O27</f>
        <v>10912500</v>
      </c>
    </row>
    <row r="30" spans="1:15" x14ac:dyDescent="0.3">
      <c r="E30" s="4"/>
      <c r="F30" s="3"/>
      <c r="H30" s="4"/>
      <c r="I30" s="3"/>
      <c r="K30" s="4"/>
      <c r="L30" s="3"/>
      <c r="N30" s="4"/>
      <c r="O30" s="3"/>
    </row>
    <row r="31" spans="1:15" x14ac:dyDescent="0.3">
      <c r="B31" t="s">
        <v>16</v>
      </c>
      <c r="E31" s="4">
        <v>0.1</v>
      </c>
      <c r="F31" s="3">
        <f>+F23*E31</f>
        <v>900000</v>
      </c>
      <c r="H31" s="4">
        <v>0.1</v>
      </c>
      <c r="I31" s="3">
        <f>+I23*H31</f>
        <v>1050000</v>
      </c>
      <c r="K31" s="4">
        <v>0.1</v>
      </c>
      <c r="L31" s="3">
        <f>+L23*K31</f>
        <v>1200000</v>
      </c>
      <c r="N31" s="4">
        <v>0.1</v>
      </c>
      <c r="O31" s="3">
        <f>+O23*N31</f>
        <v>1350000</v>
      </c>
    </row>
    <row r="32" spans="1:15" x14ac:dyDescent="0.3">
      <c r="E32" s="4"/>
      <c r="F32" s="3"/>
      <c r="H32" s="4"/>
      <c r="I32" s="3"/>
      <c r="K32" s="4"/>
      <c r="L32" s="3"/>
      <c r="N32" s="4"/>
      <c r="O32" s="3"/>
    </row>
    <row r="33" spans="1:15" x14ac:dyDescent="0.3">
      <c r="B33" t="s">
        <v>20</v>
      </c>
      <c r="D33" s="2" t="s">
        <v>1</v>
      </c>
      <c r="E33" s="4">
        <v>0.05</v>
      </c>
      <c r="F33" s="3">
        <f>+F23*E33</f>
        <v>450000</v>
      </c>
      <c r="H33" s="4"/>
      <c r="I33" s="3"/>
      <c r="K33" s="4"/>
      <c r="L33" s="3"/>
      <c r="N33" s="4"/>
      <c r="O33" s="3"/>
    </row>
    <row r="34" spans="1:15" x14ac:dyDescent="0.3">
      <c r="E34" s="4"/>
      <c r="F34" s="3"/>
      <c r="H34" s="4"/>
      <c r="I34" s="3"/>
      <c r="K34" s="4"/>
      <c r="L34" s="3"/>
      <c r="N34" s="4"/>
      <c r="O34" s="3"/>
    </row>
    <row r="35" spans="1:15" x14ac:dyDescent="0.3">
      <c r="B35" t="s">
        <v>17</v>
      </c>
      <c r="E35" s="4"/>
      <c r="F35" s="3">
        <f>+F29-F31-F33</f>
        <v>5925000</v>
      </c>
      <c r="H35" s="4"/>
      <c r="I35" s="3">
        <f>+I29-I31-I33</f>
        <v>7437500</v>
      </c>
      <c r="K35" s="4"/>
      <c r="L35" s="3">
        <f>+L29-L31-L33</f>
        <v>8500000</v>
      </c>
      <c r="N35" s="4"/>
      <c r="O35" s="3">
        <f>+O29-O31-O33</f>
        <v>9562500</v>
      </c>
    </row>
    <row r="36" spans="1:15" ht="15" thickBot="1" x14ac:dyDescent="0.35">
      <c r="E36" s="4"/>
      <c r="F36" s="3"/>
      <c r="H36" s="4"/>
      <c r="I36" s="3"/>
      <c r="K36" s="4"/>
      <c r="L36" s="3"/>
      <c r="N36" s="4"/>
      <c r="O36" s="3"/>
    </row>
    <row r="37" spans="1:15" ht="15" thickBot="1" x14ac:dyDescent="0.35">
      <c r="B37" t="s">
        <v>18</v>
      </c>
      <c r="E37" s="9"/>
      <c r="F37" s="3">
        <f>+F35*E37</f>
        <v>0</v>
      </c>
      <c r="H37" s="9"/>
      <c r="I37" s="3">
        <f>+I35*H37</f>
        <v>0</v>
      </c>
      <c r="K37" s="9"/>
      <c r="L37" s="3">
        <f>+L35*K37</f>
        <v>0</v>
      </c>
      <c r="N37" s="9"/>
      <c r="O37" s="3">
        <f>+O35*N37</f>
        <v>0</v>
      </c>
    </row>
    <row r="38" spans="1:15" ht="15" thickBot="1" x14ac:dyDescent="0.35">
      <c r="E38" s="4"/>
      <c r="F38" s="3"/>
      <c r="H38" s="4"/>
      <c r="I38" s="3"/>
      <c r="K38" s="4"/>
      <c r="L38" s="3"/>
      <c r="N38" s="4"/>
      <c r="O38" s="3"/>
    </row>
    <row r="39" spans="1:15" ht="15" thickBot="1" x14ac:dyDescent="0.35">
      <c r="B39" t="s">
        <v>19</v>
      </c>
      <c r="E39" s="9">
        <f>1-E37</f>
        <v>1</v>
      </c>
      <c r="F39" s="3">
        <f>+F35*E39</f>
        <v>5925000</v>
      </c>
      <c r="H39" s="9">
        <f>1-H37</f>
        <v>1</v>
      </c>
      <c r="I39" s="3">
        <f>+I35*H39</f>
        <v>7437500</v>
      </c>
      <c r="K39" s="9">
        <f>1-K37</f>
        <v>1</v>
      </c>
      <c r="L39" s="3">
        <f>+L35*K39</f>
        <v>8500000</v>
      </c>
      <c r="N39" s="9">
        <f>1-N37</f>
        <v>1</v>
      </c>
      <c r="O39" s="3">
        <f>+O35*N39</f>
        <v>9562500</v>
      </c>
    </row>
    <row r="40" spans="1:15" x14ac:dyDescent="0.3">
      <c r="E40" s="4"/>
      <c r="H40" s="4"/>
      <c r="K40" s="4"/>
      <c r="N40" s="4"/>
    </row>
    <row r="41" spans="1:15" x14ac:dyDescent="0.3">
      <c r="E41" s="4"/>
      <c r="H41" s="4"/>
      <c r="K41" s="4"/>
      <c r="N41" s="4"/>
    </row>
    <row r="43" spans="1:15" ht="15.6" x14ac:dyDescent="0.3">
      <c r="A43" s="11" t="s">
        <v>22</v>
      </c>
    </row>
    <row r="45" spans="1:15" x14ac:dyDescent="0.3">
      <c r="B45" t="s">
        <v>12</v>
      </c>
      <c r="F45" s="3">
        <v>100000000</v>
      </c>
      <c r="I45" s="3">
        <v>125000000</v>
      </c>
      <c r="L45" s="3">
        <v>150000000</v>
      </c>
      <c r="O45" s="3">
        <v>175000000</v>
      </c>
    </row>
    <row r="46" spans="1:15" x14ac:dyDescent="0.3">
      <c r="F46" s="3"/>
      <c r="I46" s="3"/>
      <c r="L46" s="3"/>
      <c r="O46" s="3"/>
    </row>
    <row r="47" spans="1:15" x14ac:dyDescent="0.3">
      <c r="B47" t="s">
        <v>13</v>
      </c>
      <c r="E47" s="4">
        <v>0.09</v>
      </c>
      <c r="F47" s="3">
        <f>+F45*E47</f>
        <v>9000000</v>
      </c>
      <c r="H47" s="4">
        <v>0.09</v>
      </c>
      <c r="I47" s="3">
        <f>+I45*H47</f>
        <v>11250000</v>
      </c>
      <c r="K47" s="4">
        <v>0.09</v>
      </c>
      <c r="L47" s="3">
        <f>+L45*K47</f>
        <v>13500000</v>
      </c>
      <c r="N47" s="4">
        <v>0.09</v>
      </c>
      <c r="O47" s="3">
        <f>+O45*N47</f>
        <v>15750000</v>
      </c>
    </row>
    <row r="48" spans="1:15" x14ac:dyDescent="0.3">
      <c r="E48" s="4"/>
      <c r="F48" s="3"/>
      <c r="H48" s="4"/>
      <c r="I48" s="3"/>
      <c r="K48" s="4"/>
      <c r="L48" s="3"/>
      <c r="N48" s="4"/>
      <c r="O48" s="3"/>
    </row>
    <row r="49" spans="1:15" x14ac:dyDescent="0.3">
      <c r="B49" t="s">
        <v>14</v>
      </c>
      <c r="D49" s="2" t="s">
        <v>2</v>
      </c>
      <c r="E49" s="4">
        <v>2.5000000000000001E-3</v>
      </c>
      <c r="F49" s="3">
        <f>+F45*E49</f>
        <v>250000</v>
      </c>
      <c r="H49" s="4">
        <v>2.5000000000000001E-3</v>
      </c>
      <c r="I49" s="3">
        <f>+I45*H49</f>
        <v>312500</v>
      </c>
      <c r="K49" s="4">
        <v>2.5000000000000001E-3</v>
      </c>
      <c r="L49" s="3">
        <f>+L45*K49</f>
        <v>375000</v>
      </c>
      <c r="N49" s="4">
        <v>2.5000000000000001E-3</v>
      </c>
      <c r="O49" s="3">
        <f>+O45*N49</f>
        <v>437500</v>
      </c>
    </row>
    <row r="50" spans="1:15" x14ac:dyDescent="0.3">
      <c r="E50" s="4"/>
      <c r="F50" s="3"/>
      <c r="H50" s="4"/>
      <c r="I50" s="3"/>
      <c r="K50" s="4"/>
      <c r="L50" s="3"/>
      <c r="N50" s="4"/>
      <c r="O50" s="3"/>
    </row>
    <row r="51" spans="1:15" x14ac:dyDescent="0.3">
      <c r="B51" t="s">
        <v>15</v>
      </c>
      <c r="E51" s="4">
        <v>0.1</v>
      </c>
      <c r="F51" s="3">
        <f>+F47*E51</f>
        <v>900000</v>
      </c>
      <c r="H51" s="4">
        <v>0.1</v>
      </c>
      <c r="I51" s="3">
        <f>+I47*H51</f>
        <v>1125000</v>
      </c>
      <c r="K51" s="4">
        <v>0.1</v>
      </c>
      <c r="L51" s="3">
        <f>+L47*K51</f>
        <v>1350000</v>
      </c>
      <c r="N51" s="4">
        <v>0.1</v>
      </c>
      <c r="O51" s="3">
        <f>+O47*N51</f>
        <v>1575000</v>
      </c>
    </row>
    <row r="52" spans="1:15" x14ac:dyDescent="0.3">
      <c r="E52" s="4"/>
      <c r="F52" s="3"/>
      <c r="H52" s="4"/>
      <c r="I52" s="3"/>
      <c r="K52" s="4"/>
      <c r="L52" s="3"/>
      <c r="N52" s="4"/>
      <c r="O52" s="3"/>
    </row>
    <row r="53" spans="1:15" x14ac:dyDescent="0.3">
      <c r="B53" t="s">
        <v>37</v>
      </c>
      <c r="E53" s="4"/>
      <c r="F53" s="3">
        <f>+F47-F49-F51</f>
        <v>7850000</v>
      </c>
      <c r="H53" s="4"/>
      <c r="I53" s="3">
        <f>+I47-I49-I51</f>
        <v>9812500</v>
      </c>
      <c r="K53" s="4"/>
      <c r="L53" s="3">
        <f>+L47-L49-L51</f>
        <v>11775000</v>
      </c>
      <c r="N53" s="4"/>
      <c r="O53" s="3">
        <f>+O47-O49-O51</f>
        <v>13737500</v>
      </c>
    </row>
    <row r="54" spans="1:15" x14ac:dyDescent="0.3">
      <c r="E54" s="4"/>
      <c r="F54" s="3"/>
      <c r="H54" s="4"/>
      <c r="I54" s="3"/>
      <c r="K54" s="4"/>
      <c r="L54" s="3"/>
      <c r="N54" s="4"/>
      <c r="O54" s="3"/>
    </row>
    <row r="55" spans="1:15" x14ac:dyDescent="0.3">
      <c r="B55" t="s">
        <v>16</v>
      </c>
      <c r="E55" s="4">
        <v>0.1</v>
      </c>
      <c r="F55" s="3">
        <f>+F47*E55</f>
        <v>900000</v>
      </c>
      <c r="H55" s="4">
        <v>0.1</v>
      </c>
      <c r="I55" s="3">
        <f>+I47*H55</f>
        <v>1125000</v>
      </c>
      <c r="K55" s="4">
        <v>0.1</v>
      </c>
      <c r="L55" s="3">
        <f>+L47*K55</f>
        <v>1350000</v>
      </c>
      <c r="N55" s="4">
        <v>0.1</v>
      </c>
      <c r="O55" s="3">
        <f>+O47*N55</f>
        <v>1575000</v>
      </c>
    </row>
    <row r="56" spans="1:15" x14ac:dyDescent="0.3">
      <c r="E56" s="4"/>
      <c r="F56" s="3"/>
      <c r="H56" s="4"/>
      <c r="I56" s="3"/>
      <c r="K56" s="4"/>
      <c r="L56" s="3"/>
      <c r="N56" s="4"/>
      <c r="O56" s="3"/>
    </row>
    <row r="57" spans="1:15" x14ac:dyDescent="0.3">
      <c r="B57" t="s">
        <v>17</v>
      </c>
      <c r="E57" s="4"/>
      <c r="F57" s="3">
        <f>+F53-F55</f>
        <v>6950000</v>
      </c>
      <c r="H57" s="4"/>
      <c r="I57" s="3">
        <f>+I53-I55</f>
        <v>8687500</v>
      </c>
      <c r="K57" s="4"/>
      <c r="L57" s="3">
        <f>+L53-L55</f>
        <v>10425000</v>
      </c>
      <c r="N57" s="4"/>
      <c r="O57" s="3">
        <f>+O53-O55</f>
        <v>12162500</v>
      </c>
    </row>
    <row r="58" spans="1:15" ht="15" thickBot="1" x14ac:dyDescent="0.35">
      <c r="E58" s="4"/>
      <c r="F58" s="3"/>
      <c r="H58" s="4"/>
      <c r="I58" s="3"/>
      <c r="K58" s="4"/>
      <c r="L58" s="3"/>
      <c r="N58" s="4"/>
      <c r="O58" s="3"/>
    </row>
    <row r="59" spans="1:15" ht="15" thickBot="1" x14ac:dyDescent="0.35">
      <c r="B59" t="s">
        <v>18</v>
      </c>
      <c r="E59" s="9"/>
      <c r="F59" s="3">
        <f>+F57*E59</f>
        <v>0</v>
      </c>
      <c r="H59" s="9"/>
      <c r="I59" s="3">
        <f>+I57*H59</f>
        <v>0</v>
      </c>
      <c r="K59" s="9"/>
      <c r="L59" s="3">
        <f>+L57*K59</f>
        <v>0</v>
      </c>
      <c r="N59" s="9"/>
      <c r="O59" s="3">
        <f>+O57*N59</f>
        <v>0</v>
      </c>
    </row>
    <row r="60" spans="1:15" ht="15" thickBot="1" x14ac:dyDescent="0.35">
      <c r="E60" s="4"/>
      <c r="F60" s="3"/>
      <c r="H60" s="4"/>
      <c r="I60" s="3"/>
      <c r="K60" s="4"/>
      <c r="L60" s="3"/>
      <c r="N60" s="4"/>
      <c r="O60" s="3"/>
    </row>
    <row r="61" spans="1:15" ht="15" thickBot="1" x14ac:dyDescent="0.35">
      <c r="B61" t="s">
        <v>19</v>
      </c>
      <c r="E61" s="9">
        <f>1-E59</f>
        <v>1</v>
      </c>
      <c r="F61" s="3">
        <f>+F57*E61</f>
        <v>6950000</v>
      </c>
      <c r="H61" s="9">
        <f>1-H59</f>
        <v>1</v>
      </c>
      <c r="I61" s="3">
        <f>+I57*H61</f>
        <v>8687500</v>
      </c>
      <c r="K61" s="9">
        <f>1-K59</f>
        <v>1</v>
      </c>
      <c r="L61" s="3">
        <f>+L57*K61</f>
        <v>10425000</v>
      </c>
      <c r="N61" s="9">
        <f>1-N59</f>
        <v>1</v>
      </c>
      <c r="O61" s="3">
        <f>+O57*N61</f>
        <v>12162500</v>
      </c>
    </row>
    <row r="62" spans="1:15" x14ac:dyDescent="0.3">
      <c r="E62" s="6"/>
      <c r="F62" s="3"/>
      <c r="H62" s="6"/>
      <c r="I62" s="3"/>
      <c r="K62" s="6"/>
      <c r="L62" s="3"/>
      <c r="N62" s="6"/>
      <c r="O62" s="3"/>
    </row>
    <row r="63" spans="1:15" x14ac:dyDescent="0.3">
      <c r="E63" s="6"/>
      <c r="F63" s="3"/>
      <c r="H63" s="6"/>
      <c r="I63" s="3"/>
      <c r="K63" s="6"/>
      <c r="L63" s="3"/>
      <c r="N63" s="6"/>
      <c r="O63" s="3"/>
    </row>
    <row r="64" spans="1:15" ht="15.6" x14ac:dyDescent="0.3">
      <c r="A64" s="11" t="s">
        <v>29</v>
      </c>
      <c r="E64" s="6"/>
      <c r="F64" s="3"/>
      <c r="H64" s="6"/>
      <c r="I64" s="3"/>
      <c r="K64" s="6"/>
      <c r="L64" s="3"/>
      <c r="N64" s="6"/>
      <c r="O64" s="3"/>
    </row>
    <row r="65" spans="1:15" x14ac:dyDescent="0.3">
      <c r="B65" t="s">
        <v>18</v>
      </c>
      <c r="E65" s="6"/>
      <c r="F65" s="3">
        <f>+F37+F59</f>
        <v>0</v>
      </c>
      <c r="H65" s="6"/>
      <c r="I65" s="3">
        <f>+I37+I59</f>
        <v>0</v>
      </c>
      <c r="K65" s="6"/>
      <c r="L65" s="3">
        <f>+L37+L59</f>
        <v>0</v>
      </c>
      <c r="N65" s="6"/>
      <c r="O65" s="3">
        <f>+O37+O59</f>
        <v>0</v>
      </c>
    </row>
    <row r="66" spans="1:15" x14ac:dyDescent="0.3">
      <c r="E66" s="6"/>
      <c r="F66" s="3"/>
      <c r="H66" s="6"/>
      <c r="I66" s="3"/>
      <c r="K66" s="6"/>
      <c r="L66" s="3"/>
      <c r="N66" s="6"/>
      <c r="O66" s="3"/>
    </row>
    <row r="67" spans="1:15" x14ac:dyDescent="0.3">
      <c r="B67" t="s">
        <v>19</v>
      </c>
      <c r="E67" s="6"/>
      <c r="F67" s="3">
        <f>+F39+F61</f>
        <v>12875000</v>
      </c>
      <c r="H67" s="6"/>
      <c r="I67" s="3">
        <f>+I39+I61</f>
        <v>16125000</v>
      </c>
      <c r="K67" s="6"/>
      <c r="L67" s="3">
        <f>+L39+L61</f>
        <v>18925000</v>
      </c>
      <c r="N67" s="6"/>
      <c r="O67" s="3">
        <f>+O39+O61</f>
        <v>21725000</v>
      </c>
    </row>
    <row r="69" spans="1:15" x14ac:dyDescent="0.3">
      <c r="B69" t="s">
        <v>24</v>
      </c>
      <c r="D69" s="2" t="s">
        <v>3</v>
      </c>
      <c r="F69" s="3">
        <v>8000000</v>
      </c>
      <c r="I69" s="3">
        <v>10000000</v>
      </c>
    </row>
    <row r="70" spans="1:15" x14ac:dyDescent="0.3">
      <c r="C70" t="s">
        <v>25</v>
      </c>
      <c r="F70" s="3"/>
    </row>
    <row r="71" spans="1:15" x14ac:dyDescent="0.3">
      <c r="C71" t="s">
        <v>26</v>
      </c>
      <c r="F71" s="10"/>
    </row>
    <row r="73" spans="1:15" x14ac:dyDescent="0.3">
      <c r="A73" s="1" t="s">
        <v>38</v>
      </c>
      <c r="B73" s="2" t="s">
        <v>0</v>
      </c>
      <c r="C73" t="s">
        <v>27</v>
      </c>
    </row>
    <row r="74" spans="1:15" x14ac:dyDescent="0.3">
      <c r="B74" s="2"/>
    </row>
    <row r="75" spans="1:15" x14ac:dyDescent="0.3">
      <c r="B75" s="2" t="s">
        <v>1</v>
      </c>
      <c r="C75" t="s">
        <v>28</v>
      </c>
    </row>
    <row r="76" spans="1:15" x14ac:dyDescent="0.3">
      <c r="B76" s="2"/>
    </row>
    <row r="77" spans="1:15" x14ac:dyDescent="0.3">
      <c r="B77" s="2" t="s">
        <v>2</v>
      </c>
      <c r="C77" t="s">
        <v>35</v>
      </c>
    </row>
    <row r="78" spans="1:15" x14ac:dyDescent="0.3">
      <c r="B78" s="2"/>
    </row>
    <row r="79" spans="1:15" x14ac:dyDescent="0.3">
      <c r="B79" s="2" t="s">
        <v>3</v>
      </c>
      <c r="C79" t="s">
        <v>36</v>
      </c>
    </row>
    <row r="80" spans="1:15" x14ac:dyDescent="0.3">
      <c r="B80" s="2"/>
    </row>
    <row r="81" spans="1:4" x14ac:dyDescent="0.3">
      <c r="B81" s="2"/>
    </row>
    <row r="82" spans="1:4" ht="15.6" x14ac:dyDescent="0.3">
      <c r="A82" s="11" t="s">
        <v>42</v>
      </c>
      <c r="B82" s="2"/>
    </row>
    <row r="83" spans="1:4" x14ac:dyDescent="0.3">
      <c r="B83" s="2"/>
      <c r="C83" t="s">
        <v>43</v>
      </c>
    </row>
    <row r="84" spans="1:4" x14ac:dyDescent="0.3">
      <c r="B84" s="2"/>
    </row>
    <row r="85" spans="1:4" x14ac:dyDescent="0.3">
      <c r="B85" s="2"/>
    </row>
    <row r="86" spans="1:4" x14ac:dyDescent="0.3">
      <c r="B86" s="2"/>
    </row>
    <row r="87" spans="1:4" x14ac:dyDescent="0.3">
      <c r="C87" t="s">
        <v>8</v>
      </c>
      <c r="D87"/>
    </row>
    <row r="88" spans="1:4" x14ac:dyDescent="0.3">
      <c r="D88"/>
    </row>
    <row r="89" spans="1:4" ht="15" thickBot="1" x14ac:dyDescent="0.35">
      <c r="C89" s="8"/>
      <c r="D89" s="5"/>
    </row>
    <row r="90" spans="1:4" x14ac:dyDescent="0.3">
      <c r="C90" s="2" t="s">
        <v>9</v>
      </c>
    </row>
    <row r="92" spans="1:4" ht="15" thickBot="1" x14ac:dyDescent="0.35">
      <c r="C92" s="8"/>
    </row>
    <row r="93" spans="1:4" x14ac:dyDescent="0.3">
      <c r="C93" s="2" t="s">
        <v>10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Pricing</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Gregory Smith</dc:creator>
  <cp:lastModifiedBy>Angelica Mack</cp:lastModifiedBy>
  <cp:lastPrinted>2021-05-08T16:00:03Z</cp:lastPrinted>
  <dcterms:created xsi:type="dcterms:W3CDTF">2021-04-18T14:57:48Z</dcterms:created>
  <dcterms:modified xsi:type="dcterms:W3CDTF">2023-04-10T17:02:05Z</dcterms:modified>
</cp:coreProperties>
</file>